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<sst xmlns="http://schemas.openxmlformats.org/spreadsheetml/2006/main" count="7" uniqueCount="7">
  <si>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VDD</t>
  </si>
  <si>
    <t>Rload</t>
  </si>
  <si>
    <t>R1</t>
  </si>
  <si>
    <t>R2</t>
  </si>
  <si>
    <t>Rp</t>
  </si>
  <si>
    <t>Vlevel%</t>
  </si>
  <si>
    <t>VlevelV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</si>
</sst>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2" borderId="0" xfId="0" applyFill="1" applyAlignment="1">
      <alignment horizontal="center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H10" sqref="H10"/>
    </sheetView>
  </sheetViews>
  <sheetFormatPr defaultColWidth="12.57421875" defaultRowHeight="12.75"/>
  <cols>
    <col min="1" max="1" width="11.57421875" style="1" customWidth="1"/>
    <col min="2" max="2" width="11.57421875" style="0" customWidth="1"/>
    <col min="3" max="3" width="11.57421875" style="1" customWidth="1"/>
    <col min="4" max="4" width="13.00390625" style="2" customWidth="1"/>
    <col min="5" max="5" width="11.57421875" style="2" customWidth="1"/>
    <col min="6" max="16384" width="11.57421875" style="0" customWidth="1"/>
  </cols>
  <sheetData>
    <row r="1" spans="1:5" s="4" customFormat="1" ht="12.75">
      <c r="A1" s="3"/>
      <c r="C1" s="3" t="str">
        <f>CONCATENATE("                                               VDD=",$A$3,"V,  Vout =",$A$9,"V (",$A$6,"% Video)")</f>
        <v>                                               VDD=5V,  Vout =0.65V (50% Video)</v>
      </c>
      <c r="D1" s="5"/>
      <c r="E1" s="5"/>
    </row>
    <row r="2" spans="1:7" ht="12.75">
      <c r="A2" s="1" t="s">
        <v>0</v>
      </c>
      <c r="C2" s="6" t="s">
        <v>1</v>
      </c>
      <c r="D2" s="7" t="s">
        <v>2</v>
      </c>
      <c r="E2" s="7" t="s">
        <v>3</v>
      </c>
      <c r="G2" t="s">
        <v>4</v>
      </c>
    </row>
    <row r="3" spans="1:7" ht="12.75">
      <c r="A3" s="8">
        <v>5</v>
      </c>
      <c r="C3" s="6">
        <v>10000</v>
      </c>
      <c r="D3" s="7">
        <f>(($A$3-$A$9)*C3)/$A$9</f>
        <v>66923.07692307691</v>
      </c>
      <c r="E3" s="7">
        <f>1/((1/G3)-(1/C3))</f>
        <v>7457.142857142857</v>
      </c>
      <c r="G3" s="9">
        <f>(0.3*D3)/($A$3-0.3)</f>
        <v>4271.685761047463</v>
      </c>
    </row>
    <row r="4" spans="3:7" ht="12.75">
      <c r="C4" s="6">
        <v>9100</v>
      </c>
      <c r="D4" s="7">
        <f>(($A$3-$A$9)*C4)/$A$9</f>
        <v>60899.999999999985</v>
      </c>
      <c r="E4" s="7">
        <f>1/((1/G4)-(1/C4))</f>
        <v>6786</v>
      </c>
      <c r="G4" s="9">
        <f>(0.3*D4)/($A$3-0.3)</f>
        <v>3887.2340425531916</v>
      </c>
    </row>
    <row r="5" spans="1:7" ht="12.75">
      <c r="A5" s="1" t="s">
        <v>5</v>
      </c>
      <c r="C5" s="6">
        <v>8200</v>
      </c>
      <c r="D5" s="7">
        <f>(($A$3-$A$9)*C5)/$A$9</f>
        <v>54876.92307692306</v>
      </c>
      <c r="E5" s="7">
        <f>1/((1/G5)-(1/C5))</f>
        <v>6114.857142857142</v>
      </c>
      <c r="G5" s="9">
        <f>(0.3*D5)/($A$3-0.3)</f>
        <v>3502.7823240589196</v>
      </c>
    </row>
    <row r="6" spans="1:7" ht="12.75">
      <c r="A6" s="8">
        <v>50</v>
      </c>
      <c r="C6" s="6">
        <v>6800</v>
      </c>
      <c r="D6" s="7">
        <f>(($A$3-$A$9)*C6)/$A$9</f>
        <v>45507.69230769229</v>
      </c>
      <c r="E6" s="7">
        <f>1/((1/G6)-(1/C6))</f>
        <v>5070.857142857141</v>
      </c>
      <c r="G6" s="9">
        <f>(0.3*D6)/($A$3-0.3)</f>
        <v>2904.7463175122743</v>
      </c>
    </row>
    <row r="7" spans="3:7" ht="12.75">
      <c r="C7" s="6">
        <v>5600</v>
      </c>
      <c r="D7" s="7">
        <f>(($A$3-$A$9)*C7)/$A$9</f>
        <v>37476.92307692306</v>
      </c>
      <c r="E7" s="7">
        <f>1/((1/G7)-(1/C7))</f>
        <v>4175.999999999998</v>
      </c>
      <c r="G7" s="9">
        <f>(0.3*D7)/($A$3-0.3)</f>
        <v>2392.1440261865787</v>
      </c>
    </row>
    <row r="8" spans="1:7" ht="12.75">
      <c r="A8" s="1" t="s">
        <v>6</v>
      </c>
      <c r="C8" s="6">
        <v>4700</v>
      </c>
      <c r="D8" s="7">
        <f>(($A$3-$A$9)*C8)/$A$9</f>
        <v>31453.84615384615</v>
      </c>
      <c r="E8" s="7">
        <f>1/((1/G8)-(1/C8))</f>
        <v>3504.857142857143</v>
      </c>
      <c r="G8" s="9">
        <f>(0.3*D8)/($A$3-0.3)</f>
        <v>2007.6923076923076</v>
      </c>
    </row>
    <row r="9" spans="1:7" ht="12.75">
      <c r="A9" s="1">
        <f>(($A$6/100)*0.7)+0.3</f>
        <v>0.6500000000000001</v>
      </c>
      <c r="C9" s="6">
        <v>3900</v>
      </c>
      <c r="D9" s="7">
        <f>(($A$3-$A$9)*C9)/$A$9</f>
        <v>26099.999999999996</v>
      </c>
      <c r="E9" s="7">
        <f>1/((1/G9)-(1/C9))</f>
        <v>2908.2857142857147</v>
      </c>
      <c r="G9" s="9">
        <f>(0.3*D9)/($A$3-0.3)</f>
        <v>1665.9574468085107</v>
      </c>
    </row>
    <row r="10" spans="3:7" ht="12.75">
      <c r="C10" s="6">
        <v>3300</v>
      </c>
      <c r="D10" s="7">
        <f>(($A$3-$A$9)*C10)/$A$9</f>
        <v>22084.615384615376</v>
      </c>
      <c r="E10" s="7">
        <f>1/((1/G10)-(1/C10))</f>
        <v>2460.8571428571413</v>
      </c>
      <c r="G10" s="9">
        <f>(0.3*D10)/($A$3-0.3)</f>
        <v>1409.6563011456624</v>
      </c>
    </row>
    <row r="11" spans="3:7" ht="12.75">
      <c r="C11" s="6">
        <v>2700</v>
      </c>
      <c r="D11" s="7">
        <f>(($A$3-$A$9)*C11)/$A$9</f>
        <v>18069.230769230762</v>
      </c>
      <c r="E11" s="7">
        <f>1/((1/G11)-(1/C11))</f>
        <v>2013.4285714285706</v>
      </c>
      <c r="G11" s="9">
        <f>(0.3*D11)/($A$3-0.3)</f>
        <v>1153.3551554828148</v>
      </c>
    </row>
    <row r="12" spans="3:7" ht="12.75">
      <c r="C12" s="6">
        <v>2200</v>
      </c>
      <c r="D12" s="7">
        <f>(($A$3-$A$9)*C12)/$A$9</f>
        <v>14723.07692307692</v>
      </c>
      <c r="E12" s="7">
        <f>1/((1/G12)-(1/C12))</f>
        <v>1640.5714285714287</v>
      </c>
      <c r="G12" s="9">
        <f>(0.3*D12)/($A$3-0.3)</f>
        <v>939.7708674304419</v>
      </c>
    </row>
    <row r="13" spans="3:7" ht="12.75">
      <c r="C13" s="6">
        <v>1800</v>
      </c>
      <c r="D13" s="7">
        <f>(($A$3-$A$9)*C13)/$A$9</f>
        <v>12046.153846153842</v>
      </c>
      <c r="E13" s="7">
        <f>1/((1/G13)-(1/C13))</f>
        <v>1342.2857142857142</v>
      </c>
      <c r="G13" s="9">
        <f>(0.3*D13)/($A$3-0.3)</f>
        <v>768.9034369885433</v>
      </c>
    </row>
    <row r="14" spans="3:7" ht="12.75">
      <c r="C14" s="6">
        <v>1200</v>
      </c>
      <c r="D14" s="7">
        <f>(($A$3-$A$9)*C14)/$A$9</f>
        <v>8030.769230769229</v>
      </c>
      <c r="E14" s="7">
        <f>1/((1/G14)-(1/C14))</f>
        <v>894.8571428571427</v>
      </c>
      <c r="G14" s="9">
        <f>(0.3*D14)/($A$3-0.3)</f>
        <v>512.6022913256955</v>
      </c>
    </row>
    <row r="15" spans="3:7" ht="12.75">
      <c r="C15" s="6">
        <v>1000</v>
      </c>
      <c r="D15" s="7">
        <f>(($A$3-$A$9)*C15)/$A$9</f>
        <v>6692.307692307691</v>
      </c>
      <c r="E15" s="7">
        <f>1/((1/G15)-(1/C15))</f>
        <v>745.7142857142854</v>
      </c>
      <c r="G15" s="9">
        <f>(0.3*D15)/($A$3-0.3)</f>
        <v>427.16857610474625</v>
      </c>
    </row>
    <row r="16" spans="3:7" ht="12.75">
      <c r="C16" s="6">
        <v>910</v>
      </c>
      <c r="D16" s="7">
        <f>(($A$3-$A$9)*C16)/$A$9</f>
        <v>6089.999999999998</v>
      </c>
      <c r="E16" s="7">
        <f>1/((1/G16)-(1/C16))</f>
        <v>678.5999999999998</v>
      </c>
      <c r="G16" s="9">
        <f>(0.3*D16)/($A$3-0.3)</f>
        <v>388.7234042553191</v>
      </c>
    </row>
    <row r="17" spans="3:7" ht="12.75">
      <c r="C17" s="6">
        <v>820</v>
      </c>
      <c r="D17" s="7">
        <f>(($A$3-$A$9)*C17)/$A$9</f>
        <v>5487.692307692306</v>
      </c>
      <c r="E17" s="7">
        <f>1/((1/G17)-(1/C17))</f>
        <v>611.485714285714</v>
      </c>
      <c r="G17" s="9">
        <f>(0.3*D17)/($A$3-0.3)</f>
        <v>350.2782324058919</v>
      </c>
    </row>
    <row r="18" spans="3:7" ht="12.75">
      <c r="C18" s="6">
        <v>680</v>
      </c>
      <c r="D18" s="7">
        <f>(($A$3-$A$9)*C18)/$A$9</f>
        <v>4550.76923076923</v>
      </c>
      <c r="E18" s="7">
        <f>1/((1/G18)-(1/C18))</f>
        <v>507.0857142857141</v>
      </c>
      <c r="G18" s="9">
        <f>(0.3*D18)/($A$3-0.3)</f>
        <v>290.47463175122743</v>
      </c>
    </row>
    <row r="19" spans="3:7" ht="12.75">
      <c r="C19" s="6">
        <v>560</v>
      </c>
      <c r="D19" s="7">
        <f>(($A$3-$A$9)*C19)/$A$9</f>
        <v>3747.6923076923067</v>
      </c>
      <c r="E19" s="7">
        <f>1/((1/G19)-(1/C19))</f>
        <v>417.5999999999998</v>
      </c>
      <c r="G19" s="9">
        <f>(0.3*D19)/($A$3-0.3)</f>
        <v>239.21440261865789</v>
      </c>
    </row>
    <row r="20" spans="3:7" ht="12.75">
      <c r="C20" s="6">
        <v>470</v>
      </c>
      <c r="D20" s="7">
        <f>(($A$3-$A$9)*C20)/$A$9</f>
        <v>3145.3846153846143</v>
      </c>
      <c r="E20" s="7">
        <f>1/((1/G20)-(1/C20))</f>
        <v>350.48571428571415</v>
      </c>
      <c r="G20" s="9">
        <f>(0.3*D20)/($A$3-0.3)</f>
        <v>200.76923076923072</v>
      </c>
    </row>
    <row r="21" spans="3:7" ht="12.75">
      <c r="C21" s="6">
        <v>390</v>
      </c>
      <c r="D21" s="7">
        <f>(($A$3-$A$9)*C21)/$A$9</f>
        <v>2609.999999999999</v>
      </c>
      <c r="E21" s="7">
        <f>1/((1/G21)-(1/C21))</f>
        <v>290.82857142857137</v>
      </c>
      <c r="G21" s="9">
        <f>(0.3*D21)/($A$3-0.3)</f>
        <v>166.59574468085103</v>
      </c>
    </row>
    <row r="22" spans="3:7" ht="12.75">
      <c r="C22" s="6">
        <v>330</v>
      </c>
      <c r="D22" s="7">
        <f>(($A$3-$A$9)*C22)/$A$9</f>
        <v>2208.4615384615377</v>
      </c>
      <c r="E22" s="7">
        <f>1/((1/G22)-(1/C22))</f>
        <v>246.08571428571426</v>
      </c>
      <c r="G22" s="9">
        <f>(0.3*D22)/($A$3-0.3)</f>
        <v>140.96563011456627</v>
      </c>
    </row>
    <row r="23" spans="3:7" ht="12.75">
      <c r="C23" s="6">
        <v>300</v>
      </c>
      <c r="D23" s="7">
        <f>(($A$3-$A$9)*C23)/$A$9</f>
        <v>2007.6923076923072</v>
      </c>
      <c r="E23" s="7">
        <f>1/((1/G23)-(1/C23))</f>
        <v>223.71428571428567</v>
      </c>
      <c r="G23" s="9">
        <f>(0.3*D23)/($A$3-0.3)</f>
        <v>128.1505728314239</v>
      </c>
    </row>
    <row r="24" spans="3:7" ht="12.75">
      <c r="C24" s="6">
        <v>270</v>
      </c>
      <c r="D24" s="7">
        <f>(($A$3-$A$9)*C24)/$A$9</f>
        <v>1806.9230769230765</v>
      </c>
      <c r="E24" s="7">
        <f>1/((1/G24)-(1/C24))</f>
        <v>201.34285714285707</v>
      </c>
      <c r="G24" s="9">
        <f>(0.3*D24)/($A$3-0.3)</f>
        <v>115.33551554828148</v>
      </c>
    </row>
    <row r="25" spans="3:7" ht="12.75">
      <c r="C25" s="6">
        <v>220</v>
      </c>
      <c r="D25" s="7">
        <f>(($A$3-$A$9)*C25)/$A$9</f>
        <v>1472.307692307692</v>
      </c>
      <c r="E25" s="7">
        <f>1/((1/G25)-(1/C25))</f>
        <v>164.0571428571428</v>
      </c>
      <c r="G25" s="9">
        <f>(0.3*D25)/($A$3-0.3)</f>
        <v>93.97708674304417</v>
      </c>
    </row>
    <row r="26" spans="3:7" ht="12.75">
      <c r="C26" s="6">
        <v>180</v>
      </c>
      <c r="D26" s="7">
        <f>(($A$3-$A$9)*C26)/$A$9</f>
        <v>1204.6153846153843</v>
      </c>
      <c r="E26" s="7">
        <f>1/((1/G26)-(1/C26))</f>
        <v>134.2285714285714</v>
      </c>
      <c r="G26" s="9">
        <f>(0.3*D26)/($A$3-0.3)</f>
        <v>76.89034369885432</v>
      </c>
    </row>
    <row r="27" spans="3:7" ht="12.75">
      <c r="C27" s="6">
        <v>150</v>
      </c>
      <c r="D27" s="7">
        <f>(($A$3-$A$9)*C27)/$A$9</f>
        <v>1003.8461538461536</v>
      </c>
      <c r="E27" s="7">
        <f>1/((1/G27)-(1/C27))</f>
        <v>111.85714285714283</v>
      </c>
      <c r="G27" s="9">
        <f>(0.3*D27)/($A$3-0.3)</f>
        <v>64.07528641571194</v>
      </c>
    </row>
    <row r="28" spans="3:7" ht="12.75">
      <c r="C28" s="6">
        <v>75</v>
      </c>
      <c r="D28" s="7">
        <f>(($A$3-$A$9)*C28)/$A$9</f>
        <v>501.9230769230768</v>
      </c>
      <c r="E28" s="7">
        <f>1/((1/G28)-(1/C28))</f>
        <v>55.928571428571416</v>
      </c>
      <c r="G28" s="9">
        <f>(0.3*D28)/($A$3-0.3)</f>
        <v>32.03764320785597</v>
      </c>
    </row>
    <row r="29" spans="3:7" ht="12.75">
      <c r="C29" s="6">
        <v>50</v>
      </c>
      <c r="D29" s="7">
        <f>(($A$3-$A$9)*C29)/$A$9</f>
        <v>334.6153846153845</v>
      </c>
      <c r="E29" s="7">
        <f>1/((1/G29)-(1/C29))</f>
        <v>37.28571428571428</v>
      </c>
      <c r="G29" s="9">
        <f>(0.3*D29)/($A$3-0.3)</f>
        <v>21.358428805237313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Kelly</dc:creator>
  <cp:keywords/>
  <dc:description/>
  <cp:lastModifiedBy>Brian Kelly</cp:lastModifiedBy>
  <cp:lastPrinted>2009-02-27T11:52:22Z</cp:lastPrinted>
  <dcterms:created xsi:type="dcterms:W3CDTF">2009-02-18T18:37:26Z</dcterms:created>
  <dcterms:modified xsi:type="dcterms:W3CDTF">2009-06-02T10:46:25Z</dcterms:modified>
  <cp:category/>
  <cp:version/>
  <cp:contentType/>
  <cp:contentStatus/>
  <cp:revision>10</cp:revision>
</cp:coreProperties>
</file>